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Drivers" sheetId="3" state="visible" r:id="rId3"/>
    <sheet xmlns:r="http://schemas.openxmlformats.org/officeDocument/2006/relationships" name="Analysis" sheetId="4" state="visible" r:id="rId4"/>
    <sheet xmlns:r="http://schemas.openxmlformats.org/officeDocument/2006/relationships" name="What to Consider" sheetId="5" state="visible" r:id="rId5"/>
    <sheet xmlns:r="http://schemas.openxmlformats.org/officeDocument/2006/relationships" name="Checks" sheetId="6" state="visible" r:id="rId6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;[Red]($#,##0);-"/>
    <numFmt numFmtId="165" formatCode="#,##0;[Red](#,##0);-"/>
    <numFmt numFmtId="166" formatCode="0.0%;[Red](0.0%);-"/>
  </numFmts>
  <fonts count="17">
    <font>
      <name val="Calibri"/>
      <family val="2"/>
      <color theme="1"/>
      <sz val="11"/>
      <scheme val="minor"/>
    </font>
    <font>
      <name val="Aptos Display"/>
      <b val="1"/>
      <color rgb="00203B60"/>
      <sz val="24"/>
    </font>
    <font>
      <color rgb="00666666"/>
      <sz val="12"/>
    </font>
    <font>
      <name val="Aptos"/>
      <b val="1"/>
      <color rgb="00FFFFFF"/>
      <sz val="11"/>
    </font>
    <font>
      <color rgb="000000FF"/>
    </font>
    <font>
      <color rgb="00000000"/>
    </font>
    <font>
      <color rgb="00008000"/>
    </font>
    <font>
      <i val="1"/>
      <color rgb="00666666"/>
    </font>
    <font>
      <b val="1"/>
      <color rgb="00FFFFFF"/>
      <sz val="12"/>
    </font>
    <font>
      <name val="Calibri"/>
      <family val="2"/>
      <color theme="10"/>
      <sz val="12"/>
      <scheme val="minor"/>
    </font>
    <font>
      <b val="1"/>
      <color rgb="00FFFFFF"/>
      <sz val="12"/>
      <u val="single"/>
    </font>
    <font>
      <i val="1"/>
      <color rgb="00666666"/>
      <sz val="10"/>
    </font>
    <font>
      <i val="1"/>
      <color rgb="00666666"/>
      <sz val="9"/>
    </font>
    <font>
      <name val="Aptos Display"/>
      <b val="1"/>
      <color rgb="00203B60"/>
      <sz val="22"/>
    </font>
    <font>
      <b val="1"/>
      <color rgb="00FFFFFF"/>
    </font>
    <font>
      <color rgb="00666666"/>
    </font>
    <font>
      <b val="1"/>
      <color rgb="00203B60"/>
    </font>
  </fonts>
  <fills count="7">
    <fill>
      <patternFill/>
    </fill>
    <fill>
      <patternFill patternType="gray125"/>
    </fill>
    <fill>
      <patternFill patternType="solid">
        <fgColor rgb="00142B48"/>
      </patternFill>
    </fill>
    <fill>
      <patternFill patternType="solid">
        <fgColor rgb="00FFF2CC"/>
      </patternFill>
    </fill>
    <fill>
      <patternFill patternType="solid">
        <fgColor rgb="00FCE8E6"/>
      </patternFill>
    </fill>
    <fill>
      <patternFill patternType="solid">
        <fgColor rgb="00203B60"/>
      </patternFill>
    </fill>
    <fill>
      <patternFill patternType="solid">
        <fgColor rgb="00EAF1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10" fillId="0" borderId="0" pivotButton="0" quotePrefix="0" xfId="1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0" borderId="0" applyAlignment="1" pivotButton="0" quotePrefix="0" xfId="0">
      <alignment vertical="center"/>
    </xf>
    <xf numFmtId="0" fontId="14" fillId="5" borderId="0" applyAlignment="1" pivotButton="0" quotePrefix="0" xfId="0">
      <alignment horizontal="center" vertical="center" wrapText="1"/>
    </xf>
    <xf numFmtId="164" fontId="4" fillId="6" borderId="0" pivotButton="0" quotePrefix="0" xfId="0"/>
    <xf numFmtId="0" fontId="15" fillId="0" borderId="0" applyAlignment="1" pivotButton="0" quotePrefix="0" xfId="0">
      <alignment wrapText="1"/>
    </xf>
    <xf numFmtId="165" fontId="4" fillId="6" borderId="0" pivotButton="0" quotePrefix="0" xfId="0"/>
    <xf numFmtId="164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16" fillId="0" borderId="0" pivotButton="0" quotePrefix="0" xfId="0"/>
    <xf numFmtId="0" fontId="6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5" fillId="0" borderId="0" pivotButton="0" quotePrefix="0" xfId="0"/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fgColor rgb="00FCE8E6"/>
        </patternFill>
      </fill>
    </dxf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vs Budget — key financial metrics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'Analysis'!B4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'Analysis'!$A$5:$A$10</f>
            </numRef>
          </cat>
          <val>
            <numRef>
              <f>'Analysis'!$B$5:$B$10</f>
            </numRef>
          </val>
        </ser>
        <ser>
          <idx val="1"/>
          <order val="1"/>
          <tx>
            <strRef>
              <f>'Analysis'!C4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'Analysis'!$A$5:$A$10</f>
            </numRef>
          </cat>
          <val>
            <numRef>
              <f>'Analysis'!$C$5:$C$10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UpstreamCFO</author>
  </authors>
  <commentList>
    <comment ref="B5" authorId="0" shapeId="0">
      <text>
        <t>Illustrative sample input. Replace with actual business data or your own assumption.</t>
      </text>
    </comment>
    <comment ref="C5" authorId="0" shapeId="0">
      <text>
        <t>Illustrative sample input. Replace with actual business data or your own assumption.</t>
      </text>
    </comment>
    <comment ref="D5" authorId="0" shapeId="0">
      <text>
        <t>Illustrative sample input. Replace with actual business data or your own assumption.</t>
      </text>
    </comment>
    <comment ref="B6" authorId="0" shapeId="0">
      <text>
        <t>Illustrative sample input. Replace with actual business data or your own assumption.</t>
      </text>
    </comment>
    <comment ref="C6" authorId="0" shapeId="0">
      <text>
        <t>Illustrative sample input. Replace with actual business data or your own assumption.</t>
      </text>
    </comment>
    <comment ref="D6" authorId="0" shapeId="0">
      <text>
        <t>Illustrative sample input. Replace with actual business data or your own assumption.</t>
      </text>
    </comment>
    <comment ref="B8" authorId="0" shapeId="0">
      <text>
        <t>Illustrative sample input. Replace with actual business data or your own assumption.</t>
      </text>
    </comment>
    <comment ref="C8" authorId="0" shapeId="0">
      <text>
        <t>Illustrative sample input. Replace with actual business data or your own assumption.</t>
      </text>
    </comment>
    <comment ref="D8" authorId="0" shapeId="0">
      <text>
        <t>Illustrative sample input. Replace with actual business data or your own assumption.</t>
      </text>
    </comment>
    <comment ref="B10" authorId="0" shapeId="0">
      <text>
        <t>Illustrative sample input. Replace with actual business data or your own assumption.</t>
      </text>
    </comment>
    <comment ref="C10" authorId="0" shapeId="0">
      <text>
        <t>Illustrative sample input. Replace with actual business data or your own assumption.</t>
      </text>
    </comment>
    <comment ref="D10" authorId="0" shapeId="0">
      <text>
        <t>Illustrative sample input. Replace with actual business data or your own assumption.</t>
      </text>
    </comment>
    <comment ref="B11" authorId="0" shapeId="0">
      <text>
        <t>Illustrative sample input. Replace with actual business data or your own assumption.</t>
      </text>
    </comment>
    <comment ref="C11" authorId="0" shapeId="0">
      <text>
        <t>Illustrative sample input. Replace with actual business data or your own assumption.</t>
      </text>
    </comment>
    <comment ref="D11" authorId="0" shapeId="0">
      <text>
        <t>Illustrative sample input. Replace with actual business data or your own assumption.</t>
      </text>
    </comment>
  </commentList>
</comments>
</file>

<file path=xl/comments/comment2.xml><?xml version="1.0" encoding="utf-8"?>
<comments xmlns="http://schemas.openxmlformats.org/spreadsheetml/2006/main">
  <authors>
    <author>UpstreamCFO</author>
  </authors>
  <commentList>
    <comment ref="B5" authorId="0" shapeId="0">
      <text>
        <t>Illustrative sample input. Replace with actual business data or your own assumption.</t>
      </text>
    </comment>
    <comment ref="C5" authorId="0" shapeId="0">
      <text>
        <t>Illustrative sample input. Replace with actual business data or your own assumption.</t>
      </text>
    </comment>
    <comment ref="D5" authorId="0" shapeId="0">
      <text>
        <t>Illustrative sample input. Replace with actual business data or your own assumption.</t>
      </text>
    </comment>
    <comment ref="B6" authorId="0" shapeId="0">
      <text>
        <t>Illustrative sample input. Replace with actual business data or your own assumption.</t>
      </text>
    </comment>
    <comment ref="C6" authorId="0" shapeId="0">
      <text>
        <t>Illustrative sample input. Replace with actual business data or your own assumption.</t>
      </text>
    </comment>
    <comment ref="D6" authorId="0" shapeId="0">
      <text>
        <t>Illustrative sample input. Replace with actual business data or your own assumption.</t>
      </text>
    </comment>
    <comment ref="B7" authorId="0" shapeId="0">
      <text>
        <t>Illustrative sample input. Replace with actual business data or your own assumption.</t>
      </text>
    </comment>
    <comment ref="C7" authorId="0" shapeId="0">
      <text>
        <t>Illustrative sample input. Replace with actual business data or your own assumption.</t>
      </text>
    </comment>
    <comment ref="D7" authorId="0" shapeId="0">
      <text>
        <t>Illustrative sample input. Replace with actual business data or your own assumption.</t>
      </text>
    </comment>
    <comment ref="B8" authorId="0" shapeId="0">
      <text>
        <t>Illustrative sample input. Replace with actual business data or your own assumption.</t>
      </text>
    </comment>
    <comment ref="C8" authorId="0" shapeId="0">
      <text>
        <t>Illustrative sample input. Replace with actual business data or your own assumption.</t>
      </text>
    </comment>
    <comment ref="D8" authorId="0" shapeId="0">
      <text>
        <t>Illustrative sample input. Replace with actual business data or your own assumption.</t>
      </text>
    </comment>
    <comment ref="B9" authorId="0" shapeId="0">
      <text>
        <t>Illustrative sample input. Replace with actual business data or your own assumption.</t>
      </text>
    </comment>
    <comment ref="C9" authorId="0" shapeId="0">
      <text>
        <t>Illustrative sample input. Replace with actual business data or your own assumption.</t>
      </text>
    </comment>
    <comment ref="D9" authorId="0" shapeId="0">
      <text>
        <t>Illustrative sample input. Replace with actual business data or your own assumption.</t>
      </text>
    </comment>
    <comment ref="B10" authorId="0" shapeId="0">
      <text>
        <t>Illustrative sample input. Replace with actual business data or your own assumption.</t>
      </text>
    </comment>
    <comment ref="C10" authorId="0" shapeId="0">
      <text>
        <t>Illustrative sample input. Replace with actual business data or your own assumption.</t>
      </text>
    </comment>
    <comment ref="D10" authorId="0" shapeId="0">
      <text>
        <t>Illustrative sample input. Replace with actual business data or your own assumption.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drawing" Target="/xl/drawings/drawing1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4" customWidth="1" min="8" max="8"/>
  </cols>
  <sheetData>
    <row r="2">
      <c r="B2" s="1" t="inlineStr">
        <is>
          <t>Formula-Driven Month Variance Analysis</t>
        </is>
      </c>
    </row>
    <row r="3"/>
    <row r="5">
      <c r="B5" s="2" t="inlineStr">
        <is>
          <t>A variance model that separates financial results from the operating drivers behind them. Inputs flow into actual-vs-budget, prior-month, price/volume, and labor-rate/hour analysis so the output explains where to investigate.</t>
        </is>
      </c>
    </row>
    <row r="6"/>
    <row r="8" ht="22" customHeight="1">
      <c r="A8" s="3" t="inlineStr">
        <is>
          <t>How to use this workbook</t>
        </is>
      </c>
    </row>
    <row r="10">
      <c r="B10" s="4" t="inlineStr">
        <is>
          <t>1. Replace the blue Actual, Budget, and Prior Month inputs.</t>
        </is>
      </c>
    </row>
    <row r="11">
      <c r="B11" s="4" t="inlineStr">
        <is>
          <t>2. Enter operating drivers on the Drivers sheet when available.</t>
        </is>
      </c>
    </row>
    <row r="12">
      <c r="B12" s="4" t="inlineStr">
        <is>
          <t>3. Review Analysis for calculated dollar and percentage variances.</t>
        </is>
      </c>
    </row>
    <row r="13">
      <c r="B13" s="4" t="inlineStr">
        <is>
          <t>4. Use What to Consider to focus investigation before making a pricing, staffing, or spending change.</t>
        </is>
      </c>
    </row>
    <row r="14">
      <c r="B14" s="4" t="inlineStr">
        <is>
          <t>5. Review Checks before using the output.</t>
        </is>
      </c>
    </row>
    <row r="17" ht="22" customHeight="1">
      <c r="A17" s="3" t="inlineStr">
        <is>
          <t>Workbook logic</t>
        </is>
      </c>
    </row>
    <row r="19">
      <c r="B19" s="5" t="inlineStr">
        <is>
          <t>Blue cells = inputs you can change</t>
        </is>
      </c>
    </row>
    <row r="20">
      <c r="B20" s="6" t="inlineStr">
        <is>
          <t>Black cells = formulas / calculations</t>
        </is>
      </c>
    </row>
    <row r="21">
      <c r="B21" s="7" t="inlineStr">
        <is>
          <t>Green cells = linked results from other sheets</t>
        </is>
      </c>
    </row>
    <row r="22">
      <c r="B22" s="8" t="inlineStr">
        <is>
          <t>Orange = review / caution</t>
        </is>
      </c>
    </row>
    <row r="23">
      <c r="B23" s="9" t="inlineStr">
        <is>
          <t>Light red = check / potential issue</t>
        </is>
      </c>
    </row>
    <row r="24">
      <c r="B24" s="10" t="inlineStr">
        <is>
          <t>Illustrative data only; replace with your own business information</t>
        </is>
      </c>
    </row>
    <row r="27" ht="22" customHeight="1">
      <c r="A27" s="3" t="inlineStr">
        <is>
          <t>Before you rely on the output</t>
        </is>
      </c>
    </row>
    <row r="29">
      <c r="B29" s="4" t="inlineStr">
        <is>
          <t>• A variance is a signal, not automatically a problem. Timing, one-time items, accounting classification, and planned investments can explain differences.</t>
        </is>
      </c>
    </row>
    <row r="30">
      <c r="B30" s="4" t="inlineStr">
        <is>
          <t>• Use operational data to validate the likely driver instead of assuming a financial ratio explains the cause.</t>
        </is>
      </c>
    </row>
    <row r="31">
      <c r="B31" s="4" t="inlineStr">
        <is>
          <t>• Separate price, volume, rate, hours, and mix where possible.</t>
        </is>
      </c>
    </row>
    <row r="37" ht="34" customHeight="1">
      <c r="A37" s="11" t="inlineStr">
        <is>
          <t>Need a version customized to your business? Contact Elaine at UpstreamCFO.</t>
        </is>
      </c>
    </row>
    <row r="38">
      <c r="A38" s="12" t="inlineStr">
        <is>
          <t>hello@upstreamcfo.com  |  upstreamcfo.com  |  Monthly retainer or project-based engagement</t>
        </is>
      </c>
    </row>
    <row r="41">
      <c r="B41" s="13" t="inlineStr">
        <is>
          <t>upstreamcfo_sample_month_variance_analysis.xlsx</t>
        </is>
      </c>
    </row>
  </sheetData>
  <mergeCells count="21">
    <mergeCell ref="A17:G17"/>
    <mergeCell ref="A8:G8"/>
    <mergeCell ref="B14:G14"/>
    <mergeCell ref="B5:G6"/>
    <mergeCell ref="B23:G23"/>
    <mergeCell ref="B13:G13"/>
    <mergeCell ref="B29:G29"/>
    <mergeCell ref="B19:G19"/>
    <mergeCell ref="B10:G10"/>
    <mergeCell ref="A37:H37"/>
    <mergeCell ref="B30:G30"/>
    <mergeCell ref="B24:G24"/>
    <mergeCell ref="B20:G20"/>
    <mergeCell ref="B2:G3"/>
    <mergeCell ref="B22:G22"/>
    <mergeCell ref="A27:G27"/>
    <mergeCell ref="A38:H38"/>
    <mergeCell ref="B31:G31"/>
    <mergeCell ref="B12:G12"/>
    <mergeCell ref="B21:G21"/>
    <mergeCell ref="B11:G11"/>
  </mergeCells>
  <hyperlinks>
    <hyperlink xmlns:r="http://schemas.openxmlformats.org/officeDocument/2006/relationships" ref="A37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36" customWidth="1" min="5" max="5"/>
    <col width="4" customWidth="1" min="6" max="6"/>
    <col width="4" customWidth="1" min="7" max="7"/>
    <col width="4" customWidth="1" min="8" max="8"/>
  </cols>
  <sheetData>
    <row r="1" ht="34" customHeight="1">
      <c r="A1" s="14" t="inlineStr">
        <is>
          <t>Inputs — financial results</t>
        </is>
      </c>
    </row>
    <row r="4" ht="32" customHeight="1">
      <c r="A4" s="15" t="inlineStr">
        <is>
          <t>Metric</t>
        </is>
      </c>
      <c r="B4" s="15" t="inlineStr">
        <is>
          <t>Actual</t>
        </is>
      </c>
      <c r="C4" s="15" t="inlineStr">
        <is>
          <t>Budget</t>
        </is>
      </c>
      <c r="D4" s="15" t="inlineStr">
        <is>
          <t>Prior Month</t>
        </is>
      </c>
      <c r="E4" s="15" t="inlineStr">
        <is>
          <t>Notes / definition</t>
        </is>
      </c>
    </row>
    <row r="5">
      <c r="A5" t="inlineStr">
        <is>
          <t>Revenue</t>
        </is>
      </c>
      <c r="B5" s="16" t="n">
        <v>524000</v>
      </c>
      <c r="C5" s="16" t="n">
        <v>500000</v>
      </c>
      <c r="D5" s="16" t="n">
        <v>486000</v>
      </c>
      <c r="E5" s="17" t="inlineStr">
        <is>
          <t>Total service revenue for the month.</t>
        </is>
      </c>
    </row>
    <row r="6">
      <c r="A6" t="inlineStr">
        <is>
          <t>Cost of Service</t>
        </is>
      </c>
      <c r="B6" s="16" t="n">
        <v>310000</v>
      </c>
      <c r="C6" s="16" t="n">
        <v>280000</v>
      </c>
      <c r="D6" s="16" t="n">
        <v>276000</v>
      </c>
      <c r="E6" s="17" t="inlineStr">
        <is>
          <t>Direct labor, materials, subcontractors, and other delivery costs.</t>
        </is>
      </c>
    </row>
    <row r="7">
      <c r="A7" t="inlineStr">
        <is>
          <t>Gross Profit</t>
        </is>
      </c>
      <c r="B7" s="10" t="inlineStr">
        <is>
          <t>Calculated</t>
        </is>
      </c>
      <c r="C7" s="10" t="inlineStr">
        <is>
          <t>Calculated</t>
        </is>
      </c>
      <c r="D7" s="10" t="inlineStr">
        <is>
          <t>Calculated</t>
        </is>
      </c>
      <c r="E7" s="17" t="inlineStr">
        <is>
          <t>Calculated on Analysis.</t>
        </is>
      </c>
    </row>
    <row r="8">
      <c r="A8" t="inlineStr">
        <is>
          <t>Operating Expenses</t>
        </is>
      </c>
      <c r="B8" s="16" t="n">
        <v>158000</v>
      </c>
      <c r="C8" s="16" t="n">
        <v>150000</v>
      </c>
      <c r="D8" s="16" t="n">
        <v>151000</v>
      </c>
      <c r="E8" s="17" t="inlineStr">
        <is>
          <t>Operating expenses outside direct service delivery.</t>
        </is>
      </c>
    </row>
    <row r="9">
      <c r="A9" t="inlineStr">
        <is>
          <t>Operating Income</t>
        </is>
      </c>
      <c r="B9" s="10" t="inlineStr">
        <is>
          <t>Calculated</t>
        </is>
      </c>
      <c r="C9" s="10" t="inlineStr">
        <is>
          <t>Calculated</t>
        </is>
      </c>
      <c r="D9" s="10" t="inlineStr">
        <is>
          <t>Calculated</t>
        </is>
      </c>
      <c r="E9" s="17" t="inlineStr">
        <is>
          <t>Calculated on Analysis.</t>
        </is>
      </c>
    </row>
    <row r="10">
      <c r="A10" t="inlineStr">
        <is>
          <t>Accounts Receivable</t>
        </is>
      </c>
      <c r="B10" s="16" t="n">
        <v>286000</v>
      </c>
      <c r="C10" s="16" t="n">
        <v>250000</v>
      </c>
      <c r="D10" s="16" t="n">
        <v>251000</v>
      </c>
      <c r="E10" s="17" t="inlineStr">
        <is>
          <t>Ending customer receivables.</t>
        </is>
      </c>
    </row>
    <row r="11">
      <c r="A11" t="inlineStr">
        <is>
          <t>Cash Balance</t>
        </is>
      </c>
      <c r="B11" s="16" t="n">
        <v>312000</v>
      </c>
      <c r="C11" s="16" t="n">
        <v>300000</v>
      </c>
      <c r="D11" s="16" t="n">
        <v>298000</v>
      </c>
      <c r="E11" s="17" t="inlineStr">
        <is>
          <t>Ending cash balance.</t>
        </is>
      </c>
    </row>
    <row r="15" ht="34" customHeight="1">
      <c r="A15" s="11" t="inlineStr">
        <is>
          <t>Need a version customized to your business? Contact Elaine at UpstreamCFO.</t>
        </is>
      </c>
    </row>
    <row r="16">
      <c r="A16" s="12" t="inlineStr">
        <is>
          <t>hello@upstreamcfo.com  |  upstreamcfo.com  |  Monthly retainer or project-based engagement</t>
        </is>
      </c>
    </row>
  </sheetData>
  <mergeCells count="3">
    <mergeCell ref="A15:H15"/>
    <mergeCell ref="A16:H16"/>
    <mergeCell ref="A1:H1"/>
  </mergeCells>
  <hyperlinks>
    <hyperlink xmlns:r="http://schemas.openxmlformats.org/officeDocument/2006/relationships" ref="A15" r:id="rId1"/>
  </hyperlink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40" customWidth="1" min="5" max="5"/>
    <col width="4" customWidth="1" min="6" max="6"/>
    <col width="4" customWidth="1" min="7" max="7"/>
    <col width="4" customWidth="1" min="8" max="8"/>
  </cols>
  <sheetData>
    <row r="1" ht="34" customHeight="1">
      <c r="A1" s="14" t="inlineStr">
        <is>
          <t>Drivers — operating inputs behind the variance</t>
        </is>
      </c>
    </row>
    <row r="4" ht="32" customHeight="1">
      <c r="A4" s="15" t="inlineStr">
        <is>
          <t>Driver</t>
        </is>
      </c>
      <c r="B4" s="15" t="inlineStr">
        <is>
          <t>Actual</t>
        </is>
      </c>
      <c r="C4" s="15" t="inlineStr">
        <is>
          <t>Budget</t>
        </is>
      </c>
      <c r="D4" s="15" t="inlineStr">
        <is>
          <t>Prior Month</t>
        </is>
      </c>
      <c r="E4" s="15" t="inlineStr">
        <is>
          <t>How it helps explain variance</t>
        </is>
      </c>
    </row>
    <row r="5">
      <c r="A5" t="inlineStr">
        <is>
          <t>Billable / productive units</t>
        </is>
      </c>
      <c r="B5" s="18" t="n">
        <v>455</v>
      </c>
      <c r="C5" s="18" t="n">
        <v>450</v>
      </c>
      <c r="D5" s="18" t="n">
        <v>430</v>
      </c>
      <c r="E5" s="17" t="inlineStr">
        <is>
          <t>Separates volume from price/mix.</t>
        </is>
      </c>
    </row>
    <row r="6">
      <c r="A6" t="inlineStr">
        <is>
          <t>Average revenue per unit</t>
        </is>
      </c>
      <c r="B6" s="16" t="n">
        <v>1151.65</v>
      </c>
      <c r="C6" s="16" t="n">
        <v>1111.11</v>
      </c>
      <c r="D6" s="16" t="n">
        <v>1130.23</v>
      </c>
      <c r="E6" s="17" t="inlineStr">
        <is>
          <t>Approximate price/mix signal.</t>
        </is>
      </c>
    </row>
    <row r="7">
      <c r="A7" t="inlineStr">
        <is>
          <t>Direct labor hours</t>
        </is>
      </c>
      <c r="B7" s="18" t="n">
        <v>5150</v>
      </c>
      <c r="C7" s="18" t="n">
        <v>4800</v>
      </c>
      <c r="D7" s="18" t="n">
        <v>4700</v>
      </c>
      <c r="E7" s="17" t="inlineStr">
        <is>
          <t>Explains labor efficiency / workload.</t>
        </is>
      </c>
    </row>
    <row r="8">
      <c r="A8" t="inlineStr">
        <is>
          <t>Average direct labor cost per hour</t>
        </is>
      </c>
      <c r="B8" s="16" t="n">
        <v>38.5</v>
      </c>
      <c r="C8" s="16" t="n">
        <v>36</v>
      </c>
      <c r="D8" s="16" t="n">
        <v>36.5</v>
      </c>
      <c r="E8" s="17" t="inlineStr">
        <is>
          <t>Explains rate, overtime, and staffing mix.</t>
        </is>
      </c>
    </row>
    <row r="9">
      <c r="A9" t="inlineStr">
        <is>
          <t>Materials / subcontractor cost</t>
        </is>
      </c>
      <c r="B9" s="18" t="n">
        <v>82000</v>
      </c>
      <c r="C9" s="18" t="n">
        <v>76000</v>
      </c>
      <c r="D9" s="18" t="n">
        <v>75000</v>
      </c>
      <c r="E9" s="17" t="inlineStr">
        <is>
          <t>Separates purchased inputs from labor.</t>
        </is>
      </c>
    </row>
    <row r="10">
      <c r="A10" t="inlineStr">
        <is>
          <t>Callbacks / rework events</t>
        </is>
      </c>
      <c r="B10" s="18" t="n">
        <v>28</v>
      </c>
      <c r="C10" s="18" t="n">
        <v>20</v>
      </c>
      <c r="D10" s="18" t="n">
        <v>23</v>
      </c>
      <c r="E10" s="17" t="inlineStr">
        <is>
          <t>Potential quality and repeat-work driver.</t>
        </is>
      </c>
    </row>
    <row r="14" ht="34" customHeight="1">
      <c r="A14" s="11" t="inlineStr">
        <is>
          <t>Need a version customized to your business? Contact Elaine at UpstreamCFO.</t>
        </is>
      </c>
    </row>
    <row r="15">
      <c r="A15" s="12" t="inlineStr">
        <is>
          <t>hello@upstreamcfo.com  |  upstreamcfo.com  |  Monthly retainer or project-based engagement</t>
        </is>
      </c>
    </row>
  </sheetData>
  <mergeCells count="3">
    <mergeCell ref="A15:H15"/>
    <mergeCell ref="A14:H14"/>
    <mergeCell ref="A1:H1"/>
  </mergeCells>
  <hyperlinks>
    <hyperlink xmlns:r="http://schemas.openxmlformats.org/officeDocument/2006/relationships" ref="A14" r:id="rId1"/>
  </hyperlink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15" customWidth="1" min="3" max="3"/>
    <col width="16" customWidth="1" min="4" max="4"/>
    <col width="15" customWidth="1" min="5" max="5"/>
    <col width="15" customWidth="1" min="6" max="6"/>
    <col width="16" customWidth="1" min="7" max="7"/>
    <col width="32" customWidth="1" min="8" max="8"/>
  </cols>
  <sheetData>
    <row r="1" ht="34" customHeight="1">
      <c r="A1" s="14" t="inlineStr">
        <is>
          <t>Analysis — formula-driven variance output</t>
        </is>
      </c>
    </row>
    <row r="4" ht="32" customHeight="1">
      <c r="A4" s="15" t="inlineStr">
        <is>
          <t>Metric</t>
        </is>
      </c>
      <c r="B4" s="15" t="inlineStr">
        <is>
          <t>Actual</t>
        </is>
      </c>
      <c r="C4" s="15" t="inlineStr">
        <is>
          <t>Budget</t>
        </is>
      </c>
      <c r="D4" s="15" t="inlineStr">
        <is>
          <t>Vs Budget $</t>
        </is>
      </c>
      <c r="E4" s="15" t="inlineStr">
        <is>
          <t>Vs Budget %</t>
        </is>
      </c>
      <c r="F4" s="15" t="inlineStr">
        <is>
          <t>Prior Month</t>
        </is>
      </c>
      <c r="G4" s="15" t="inlineStr">
        <is>
          <t>Vs Prior $</t>
        </is>
      </c>
      <c r="H4" s="15" t="inlineStr">
        <is>
          <t>Management signal</t>
        </is>
      </c>
    </row>
    <row r="5">
      <c r="A5" t="inlineStr">
        <is>
          <t>Revenue</t>
        </is>
      </c>
      <c r="B5" s="19">
        <f>Inputs!B5</f>
        <v/>
      </c>
      <c r="C5" s="19">
        <f>Inputs!C5</f>
        <v/>
      </c>
      <c r="D5" s="19">
        <f>B5-C5</f>
        <v/>
      </c>
      <c r="E5" s="20">
        <f>IFERROR(D5/ABS(C5),0)</f>
        <v/>
      </c>
      <c r="F5" s="19">
        <f>Inputs!D5</f>
        <v/>
      </c>
      <c r="G5" s="19">
        <f>B5-F5</f>
        <v/>
      </c>
      <c r="H5" s="7">
        <f>IF(ABS(E5)&gt;=0.10,"REVIEW: variance &gt;=10%",IF(ABS(E5)&gt;=0.05,"WATCH: variance 5%-10%","No material 5% variance flag"))</f>
        <v/>
      </c>
    </row>
    <row r="6">
      <c r="A6" t="inlineStr">
        <is>
          <t>Cost of Service</t>
        </is>
      </c>
      <c r="B6" s="19">
        <f>Inputs!B6</f>
        <v/>
      </c>
      <c r="C6" s="19">
        <f>Inputs!C6</f>
        <v/>
      </c>
      <c r="D6" s="19">
        <f>B6-C6</f>
        <v/>
      </c>
      <c r="E6" s="20">
        <f>IFERROR(D6/ABS(C6),0)</f>
        <v/>
      </c>
      <c r="F6" s="19">
        <f>Inputs!D6</f>
        <v/>
      </c>
      <c r="G6" s="19">
        <f>B6-F6</f>
        <v/>
      </c>
      <c r="H6" s="7">
        <f>IF(ABS(E6)&gt;=0.10,"REVIEW: variance &gt;=10%",IF(ABS(E6)&gt;=0.05,"WATCH: variance 5%-10%","No material 5% variance flag"))</f>
        <v/>
      </c>
    </row>
    <row r="7">
      <c r="A7" t="inlineStr">
        <is>
          <t>Gross Profit</t>
        </is>
      </c>
      <c r="B7" s="19">
        <f>Inputs!B5-Inputs!B6</f>
        <v/>
      </c>
      <c r="C7" s="19">
        <f>Inputs!C5-Inputs!C6</f>
        <v/>
      </c>
      <c r="D7" s="19">
        <f>B7-C7</f>
        <v/>
      </c>
      <c r="E7" s="20">
        <f>IFERROR(D7/ABS(C7),0)</f>
        <v/>
      </c>
      <c r="F7" s="19">
        <f>Inputs!D5-Inputs!D6</f>
        <v/>
      </c>
      <c r="G7" s="19">
        <f>B7-F7</f>
        <v/>
      </c>
      <c r="H7" s="7">
        <f>IF(ABS(E7)&gt;=0.10,"REVIEW: variance &gt;=10%",IF(ABS(E7)&gt;=0.05,"WATCH: variance 5%-10%","No material 5% variance flag"))</f>
        <v/>
      </c>
    </row>
    <row r="8">
      <c r="A8" t="inlineStr">
        <is>
          <t>Gross Margin</t>
        </is>
      </c>
      <c r="B8" s="20">
        <f>IFERROR(B7/B5,0)</f>
        <v/>
      </c>
      <c r="C8" s="20">
        <f>IFERROR(C7/C5,0)</f>
        <v/>
      </c>
      <c r="D8" s="20">
        <f>B8-C8</f>
        <v/>
      </c>
      <c r="E8" s="20">
        <f>IFERROR(D8/ABS(C8),0)</f>
        <v/>
      </c>
      <c r="F8" s="20">
        <f>IFERROR(F7/F5,0)</f>
        <v/>
      </c>
      <c r="G8" s="20">
        <f>B8-F8</f>
        <v/>
      </c>
      <c r="H8" s="7">
        <f>IF(ABS(E8)&gt;=0.10,"REVIEW: variance &gt;=10%",IF(ABS(E8)&gt;=0.05,"WATCH: variance 5%-10%","No material 5% variance flag"))</f>
        <v/>
      </c>
    </row>
    <row r="9">
      <c r="A9" t="inlineStr">
        <is>
          <t>Operating Expenses</t>
        </is>
      </c>
      <c r="B9" s="19">
        <f>Inputs!B8</f>
        <v/>
      </c>
      <c r="C9" s="19">
        <f>Inputs!C8</f>
        <v/>
      </c>
      <c r="D9" s="19">
        <f>B9-C9</f>
        <v/>
      </c>
      <c r="E9" s="20">
        <f>IFERROR(D9/ABS(C9),0)</f>
        <v/>
      </c>
      <c r="F9" s="19">
        <f>Inputs!D8</f>
        <v/>
      </c>
      <c r="G9" s="19">
        <f>B9-F9</f>
        <v/>
      </c>
      <c r="H9" s="7">
        <f>IF(ABS(E9)&gt;=0.10,"REVIEW: variance &gt;=10%",IF(ABS(E9)&gt;=0.05,"WATCH: variance 5%-10%","No material 5% variance flag"))</f>
        <v/>
      </c>
    </row>
    <row r="10">
      <c r="A10" t="inlineStr">
        <is>
          <t>Operating Income</t>
        </is>
      </c>
      <c r="B10" s="19">
        <f>B7-B9</f>
        <v/>
      </c>
      <c r="C10" s="19">
        <f>C7-C9</f>
        <v/>
      </c>
      <c r="D10" s="19">
        <f>B10-C10</f>
        <v/>
      </c>
      <c r="E10" s="20">
        <f>IFERROR(D10/ABS(C10),0)</f>
        <v/>
      </c>
      <c r="F10" s="19">
        <f>F7-F9</f>
        <v/>
      </c>
      <c r="G10" s="19">
        <f>B10-F10</f>
        <v/>
      </c>
      <c r="H10" s="7">
        <f>IF(ABS(E10)&gt;=0.10,"REVIEW: variance &gt;=10%",IF(ABS(E10)&gt;=0.05,"WATCH: variance 5%-10%","No material 5% variance flag"))</f>
        <v/>
      </c>
    </row>
    <row r="11">
      <c r="A11" t="inlineStr">
        <is>
          <t>Operating Margin</t>
        </is>
      </c>
      <c r="B11" s="20">
        <f>IFERROR(B10/B5,0)</f>
        <v/>
      </c>
      <c r="C11" s="20">
        <f>IFERROR(C10/C5,0)</f>
        <v/>
      </c>
      <c r="D11" s="20">
        <f>B11-C11</f>
        <v/>
      </c>
      <c r="E11" s="20">
        <f>IFERROR(D11/ABS(C11),0)</f>
        <v/>
      </c>
      <c r="F11" s="20">
        <f>IFERROR(F10/F5,0)</f>
        <v/>
      </c>
      <c r="G11" s="20">
        <f>B11-F11</f>
        <v/>
      </c>
      <c r="H11" s="7">
        <f>IF(ABS(E11)&gt;=0.10,"REVIEW: variance &gt;=10%",IF(ABS(E11)&gt;=0.05,"WATCH: variance 5%-10%","No material 5% variance flag"))</f>
        <v/>
      </c>
    </row>
    <row r="12">
      <c r="A12" t="inlineStr">
        <is>
          <t>Accounts Receivable</t>
        </is>
      </c>
      <c r="B12" s="19">
        <f>Inputs!B10</f>
        <v/>
      </c>
      <c r="C12" s="19">
        <f>Inputs!C10</f>
        <v/>
      </c>
      <c r="D12" s="19">
        <f>B12-C12</f>
        <v/>
      </c>
      <c r="E12" s="20">
        <f>IFERROR(D12/ABS(C12),0)</f>
        <v/>
      </c>
      <c r="F12" s="19">
        <f>Inputs!D10</f>
        <v/>
      </c>
      <c r="G12" s="19">
        <f>B12-F12</f>
        <v/>
      </c>
      <c r="H12" s="7">
        <f>IF(ABS(E12)&gt;=0.10,"REVIEW: variance &gt;=10%",IF(ABS(E12)&gt;=0.05,"WATCH: variance 5%-10%","No material 5% variance flag"))</f>
        <v/>
      </c>
    </row>
    <row r="13">
      <c r="A13" t="inlineStr">
        <is>
          <t>Cash Balance</t>
        </is>
      </c>
      <c r="B13" s="19">
        <f>Inputs!B11</f>
        <v/>
      </c>
      <c r="C13" s="19">
        <f>Inputs!C11</f>
        <v/>
      </c>
      <c r="D13" s="19">
        <f>B13-C13</f>
        <v/>
      </c>
      <c r="E13" s="20">
        <f>IFERROR(D13/ABS(C13),0)</f>
        <v/>
      </c>
      <c r="F13" s="19">
        <f>Inputs!D11</f>
        <v/>
      </c>
      <c r="G13" s="19">
        <f>B13-F13</f>
        <v/>
      </c>
      <c r="H13" s="7">
        <f>IF(ABS(E13)&gt;=0.10,"REVIEW: variance &gt;=10%",IF(ABS(E13)&gt;=0.05,"WATCH: variance 5%-10%","No material 5% variance flag"))</f>
        <v/>
      </c>
    </row>
    <row r="16" ht="22" customHeight="1">
      <c r="A16" s="3" t="inlineStr">
        <is>
          <t>Driver bridge</t>
        </is>
      </c>
    </row>
    <row r="17" ht="32" customHeight="1">
      <c r="A17" s="15" t="inlineStr">
        <is>
          <t>Driver</t>
        </is>
      </c>
      <c r="B17" s="15" t="inlineStr">
        <is>
          <t>Calculated effect / change</t>
        </is>
      </c>
      <c r="C17" s="15" t="inlineStr">
        <is>
          <t>Interpretation</t>
        </is>
      </c>
      <c r="D17" s="15" t="inlineStr"/>
      <c r="E17" s="15" t="inlineStr"/>
      <c r="F17" s="15" t="inlineStr"/>
      <c r="G17" s="15" t="inlineStr"/>
      <c r="H17" s="15" t="inlineStr"/>
    </row>
    <row r="18">
      <c r="A18" t="inlineStr">
        <is>
          <t>Revenue volume effect</t>
        </is>
      </c>
      <c r="B18" s="19">
        <f>(Drivers!B5-Drivers!C5)*Drivers!C6</f>
        <v/>
      </c>
      <c r="C18" s="17" t="inlineStr">
        <is>
          <t>Change in productive volume x budget revenue per unit.</t>
        </is>
      </c>
    </row>
    <row r="19">
      <c r="A19" t="inlineStr">
        <is>
          <t>Revenue price/mix residual</t>
        </is>
      </c>
      <c r="B19" s="19">
        <f>Inputs!B5-Inputs!C5-B17</f>
        <v/>
      </c>
      <c r="C19" s="17" t="inlineStr">
        <is>
          <t>Revenue variance not explained by volume effect.</t>
        </is>
      </c>
    </row>
    <row r="20">
      <c r="A20" t="inlineStr">
        <is>
          <t>Labor hours effect</t>
        </is>
      </c>
      <c r="B20" s="19">
        <f>(Drivers!B7-Drivers!C7)*Drivers!C8</f>
        <v/>
      </c>
      <c r="C20" s="17" t="inlineStr">
        <is>
          <t>Change in labor hours x budget labor cost/hour.</t>
        </is>
      </c>
    </row>
    <row r="21">
      <c r="A21" t="inlineStr">
        <is>
          <t>Labor rate effect</t>
        </is>
      </c>
      <c r="B21" s="19">
        <f>Drivers!B7*(Drivers!B8-Drivers!C8)</f>
        <v/>
      </c>
      <c r="C21" s="17" t="inlineStr">
        <is>
          <t>Actual labor hours x change in average labor cost/hour.</t>
        </is>
      </c>
    </row>
    <row r="22">
      <c r="A22" t="inlineStr">
        <is>
          <t>Materials/subcontract variance</t>
        </is>
      </c>
      <c r="B22" s="19">
        <f>Drivers!B9-Drivers!C9</f>
        <v/>
      </c>
      <c r="C22" s="17" t="inlineStr">
        <is>
          <t>Actual less budget purchased direct cost.</t>
        </is>
      </c>
    </row>
    <row r="23">
      <c r="A23" t="inlineStr">
        <is>
          <t>Callback / rework change</t>
        </is>
      </c>
      <c r="B23" s="21">
        <f>Drivers!B10-Drivers!C10</f>
        <v/>
      </c>
      <c r="C23" s="17" t="inlineStr">
        <is>
          <t>Change in rework event count; quantify cost separately.</t>
        </is>
      </c>
    </row>
    <row r="27" ht="34" customHeight="1">
      <c r="A27" s="11" t="inlineStr">
        <is>
          <t>Need a version customized to your business? Contact Elaine at UpstreamCFO.</t>
        </is>
      </c>
    </row>
    <row r="28">
      <c r="A28" s="12" t="inlineStr">
        <is>
          <t>hello@upstreamcfo.com  |  upstreamcfo.com  |  Monthly retainer or project-based engagement</t>
        </is>
      </c>
    </row>
  </sheetData>
  <mergeCells count="10">
    <mergeCell ref="C19:H19"/>
    <mergeCell ref="C22:H22"/>
    <mergeCell ref="A16:H16"/>
    <mergeCell ref="C23:H23"/>
    <mergeCell ref="A28:H28"/>
    <mergeCell ref="C18:H18"/>
    <mergeCell ref="A1:H1"/>
    <mergeCell ref="A27:H27"/>
    <mergeCell ref="C21:H21"/>
    <mergeCell ref="C20:H20"/>
  </mergeCells>
  <hyperlinks>
    <hyperlink xmlns:r="http://schemas.openxmlformats.org/officeDocument/2006/relationships" ref="A27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55" customWidth="1" min="2" max="2"/>
    <col width="55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4" customHeight="1">
      <c r="A1" s="14" t="inlineStr">
        <is>
          <t>What to Consider — investigation before action</t>
        </is>
      </c>
    </row>
    <row r="4" ht="32" customHeight="1">
      <c r="A4" s="15" t="inlineStr">
        <is>
          <t>Area</t>
        </is>
      </c>
      <c r="B4" s="15" t="inlineStr">
        <is>
          <t>Formula-driven signal</t>
        </is>
      </c>
      <c r="C4" s="15" t="inlineStr">
        <is>
          <t>Questions to investigate</t>
        </is>
      </c>
    </row>
    <row r="5">
      <c r="A5" s="22" t="inlineStr">
        <is>
          <t>Revenue</t>
        </is>
      </c>
      <c r="B5" s="23">
        <f>IF(ABS(Analysis!B18)&gt;ABS(Analysis!B17),"Price/mix residual is larger than volume effect.","Volume effect is at least as large as price/mix residual.")</f>
        <v/>
      </c>
      <c r="C5" s="17" t="inlineStr">
        <is>
          <t>Did volume change? Did average price, discounting, customer/service mix, or timing change?</t>
        </is>
      </c>
    </row>
    <row r="6">
      <c r="A6" s="22" t="inlineStr">
        <is>
          <t>Gross Margin</t>
        </is>
      </c>
      <c r="B6" s="23">
        <f>IF(Analysis!B8&lt;Analysis!C8-0.01,"Gross margin is &gt;1 point below budget.","Gross margin is within 1 point of budget or above.")</f>
        <v/>
      </c>
      <c r="C6" s="17" t="inlineStr">
        <is>
          <t>Labor hours, wage mix/overtime, materials, rework, service mix, scope changes, pricing.</t>
        </is>
      </c>
    </row>
    <row r="7">
      <c r="A7" s="22" t="inlineStr">
        <is>
          <t>Labor</t>
        </is>
      </c>
      <c r="B7" s="23">
        <f>IF(ABS(Analysis!B21)&gt;ABS(Analysis!B20),"Labor rate effect is larger than labor hours effect.","Labor hours effect is at least as large as labor rate effect.")</f>
        <v/>
      </c>
      <c r="C7" s="17" t="inlineStr">
        <is>
          <t>Overtime? wage changes? staffing mix? training/ramp? productivity? scheduling?</t>
        </is>
      </c>
    </row>
    <row r="8">
      <c r="A8" s="22" t="inlineStr">
        <is>
          <t>Receivables</t>
        </is>
      </c>
      <c r="B8" s="23">
        <f>IF(Analysis!B12&gt;Analysis!C12*1.10,"A/R is &gt;10% above budget.","A/R is not &gt;10% above budget.")</f>
        <v/>
      </c>
      <c r="C8" s="17" t="inlineStr">
        <is>
          <t>Billing speed, disputes, customer concentration, payment terms, collection ownership.</t>
        </is>
      </c>
    </row>
    <row r="9">
      <c r="A9" s="22" t="inlineStr">
        <is>
          <t>Cash</t>
        </is>
      </c>
      <c r="B9" s="23">
        <f>IF(Analysis!B13&lt;Analysis!C13*0.90,"Cash is &gt;10% below budget.","Cash is not &gt;10% below budget.")</f>
        <v/>
      </c>
      <c r="C9" s="17" t="inlineStr">
        <is>
          <t>Collections, payroll timing, supplier commitments, taxes, debt, capex, owner distributions.</t>
        </is>
      </c>
    </row>
    <row r="12" ht="22" customHeight="1">
      <c r="A12" s="3" t="inlineStr">
        <is>
          <t>Decision discipline</t>
        </is>
      </c>
    </row>
    <row r="13">
      <c r="A13" s="24" t="inlineStr">
        <is>
          <t>• Confirm the operating driver before changing price, staffing, or spending.</t>
        </is>
      </c>
    </row>
    <row r="14">
      <c r="A14" s="24" t="inlineStr">
        <is>
          <t>• Separate recurring problems from one-time timing differences.</t>
        </is>
      </c>
    </row>
    <row r="15">
      <c r="A15" s="24" t="inlineStr">
        <is>
          <t>• Check whether actuals and operational data use the same period and definitions.</t>
        </is>
      </c>
    </row>
    <row r="16">
      <c r="A16" s="24" t="inlineStr">
        <is>
          <t>• Reforecast if the variance changes future cash or capacity assumptions.</t>
        </is>
      </c>
    </row>
    <row r="17">
      <c r="A17" s="24" t="inlineStr">
        <is>
          <t>• Document the next action, owner, and review date.</t>
        </is>
      </c>
    </row>
    <row r="20" ht="34" customHeight="1">
      <c r="A20" s="11" t="inlineStr">
        <is>
          <t>Need a version customized to your business? Contact Elaine at UpstreamCFO.</t>
        </is>
      </c>
    </row>
    <row r="21">
      <c r="A21" s="12" t="inlineStr">
        <is>
          <t>hello@upstreamcfo.com  |  upstreamcfo.com  |  Monthly retainer or project-based engagement</t>
        </is>
      </c>
    </row>
  </sheetData>
  <mergeCells count="9">
    <mergeCell ref="A13:C13"/>
    <mergeCell ref="A21:H21"/>
    <mergeCell ref="A20:H20"/>
    <mergeCell ref="A14:C14"/>
    <mergeCell ref="A17:C17"/>
    <mergeCell ref="A1:H1"/>
    <mergeCell ref="A12:C12"/>
    <mergeCell ref="A16:C16"/>
    <mergeCell ref="A15:C15"/>
  </mergeCells>
  <hyperlinks>
    <hyperlink xmlns:r="http://schemas.openxmlformats.org/officeDocument/2006/relationships" ref="A20" r:id="rId1"/>
  </hyperlink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55" customWidth="1" min="3" max="3"/>
  </cols>
  <sheetData>
    <row r="1" ht="34" customHeight="1">
      <c r="A1" s="14" t="inlineStr">
        <is>
          <t>Checks</t>
        </is>
      </c>
    </row>
    <row r="4" ht="32" customHeight="1">
      <c r="A4" s="15" t="inlineStr">
        <is>
          <t>Check</t>
        </is>
      </c>
      <c r="B4" s="15" t="inlineStr">
        <is>
          <t>Status</t>
        </is>
      </c>
      <c r="C4" s="15" t="inlineStr">
        <is>
          <t>Why it matters</t>
        </is>
      </c>
    </row>
    <row r="5">
      <c r="A5" t="inlineStr">
        <is>
          <t>Revenue &gt; 0</t>
        </is>
      </c>
      <c r="B5" s="6">
        <f>IF(Inputs!B5&gt;0,"OK","CHECK")</f>
        <v/>
      </c>
      <c r="C5" s="25" t="inlineStr">
        <is>
          <t>Variance percentages require a valid revenue base.</t>
        </is>
      </c>
    </row>
    <row r="6">
      <c r="A6" t="inlineStr">
        <is>
          <t>Gross profit formula</t>
        </is>
      </c>
      <c r="B6" s="6">
        <f>IF(ABS(Analysis!B7-(Inputs!B5-Inputs!B6))&lt;0.01,"OK","CHECK")</f>
        <v/>
      </c>
      <c r="C6" s="25" t="inlineStr">
        <is>
          <t>Formula integrity.</t>
        </is>
      </c>
    </row>
    <row r="7">
      <c r="A7" t="inlineStr">
        <is>
          <t>Operating income formula</t>
        </is>
      </c>
      <c r="B7" s="6">
        <f>IF(ABS(Analysis!B10-(Analysis!B7-Inputs!B8))&lt;0.01,"OK","CHECK")</f>
        <v/>
      </c>
      <c r="C7" s="25" t="inlineStr">
        <is>
          <t>Formula integrity.</t>
        </is>
      </c>
    </row>
    <row r="8">
      <c r="A8" t="inlineStr">
        <is>
          <t>Productive units &gt; 0</t>
        </is>
      </c>
      <c r="B8" s="6">
        <f>IF(Drivers!B5&gt;0,"OK","CHECK")</f>
        <v/>
      </c>
      <c r="C8" s="25" t="inlineStr">
        <is>
          <t>Revenue-per-unit drivers require a positive denominator.</t>
        </is>
      </c>
    </row>
    <row r="9">
      <c r="A9" t="inlineStr">
        <is>
          <t>Labor hours &gt; 0</t>
        </is>
      </c>
      <c r="B9" s="6">
        <f>IF(Drivers!B7&gt;0,"OK","CHECK")</f>
        <v/>
      </c>
      <c r="C9" s="25" t="inlineStr">
        <is>
          <t>Labor rate/hour bridge requires labor hours.</t>
        </is>
      </c>
    </row>
    <row r="10">
      <c r="A10" t="inlineStr">
        <is>
          <t>A/R non-negative</t>
        </is>
      </c>
      <c r="B10" s="6">
        <f>IF(Inputs!B10&gt;=0,"OK","CHECK")</f>
        <v/>
      </c>
      <c r="C10" s="25" t="inlineStr">
        <is>
          <t>Confirm accounting input if negative.</t>
        </is>
      </c>
    </row>
    <row r="13" ht="34" customHeight="1">
      <c r="A13" s="11" t="inlineStr">
        <is>
          <t>Need a version customized to your business? Contact Elaine at UpstreamCFO.</t>
        </is>
      </c>
    </row>
    <row r="14">
      <c r="A14" s="12" t="inlineStr">
        <is>
          <t>hello@upstreamcfo.com  |  upstreamcfo.com  |  Monthly retainer or project-based engagement</t>
        </is>
      </c>
    </row>
  </sheetData>
  <mergeCells count="3">
    <mergeCell ref="A13:H13"/>
    <mergeCell ref="A14:H14"/>
    <mergeCell ref="A1:H1"/>
  </mergeCells>
  <conditionalFormatting sqref="B5:B10">
    <cfRule type="expression" priority="1" dxfId="0">
      <formula>B5="CHECK"</formula>
    </cfRule>
    <cfRule type="expression" priority="2" dxfId="1">
      <formula>B5="OK"</formula>
    </cfRule>
  </conditionalFormatting>
  <hyperlinks>
    <hyperlink xmlns:r="http://schemas.openxmlformats.org/officeDocument/2006/relationships" ref="A13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2026-10-03T17:47:44Z</dcterms:created>
  <dcterms:modified xmlns:dcterms="http://purl.org/dc/terms/" xmlns:xsi="http://www.w3.org/2001/XMLSchema-instance" xsi:type="dcterms:W3CDTF">2026-10-14T16:31:33Z</dcterms:modified>
</cp:coreProperties>
</file>